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sd" ContentType="application/vnd.visio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buchholz\Documents\"/>
    </mc:Choice>
  </mc:AlternateContent>
  <bookViews>
    <workbookView xWindow="0" yWindow="0" windowWidth="23040" windowHeight="9195"/>
  </bookViews>
  <sheets>
    <sheet name="State VS All Support" sheetId="1" r:id="rId1"/>
  </sheets>
  <definedNames>
    <definedName name="_xlnm.Print_Area" localSheetId="0">'State VS All Support'!$A$1:$F$46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2" i="1" l="1"/>
  <c r="D22" i="1" s="1"/>
  <c r="F22" i="1" l="1"/>
  <c r="E22" i="1"/>
  <c r="D23" i="1"/>
  <c r="E23" i="1" s="1"/>
  <c r="F23" i="1" l="1"/>
  <c r="D21" i="1"/>
  <c r="E21" i="1" s="1"/>
  <c r="D20" i="1"/>
  <c r="E20" i="1"/>
  <c r="F20" i="1"/>
  <c r="F21" i="1" l="1"/>
  <c r="D17" i="1"/>
  <c r="E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E9" i="1" s="1"/>
  <c r="D8" i="1"/>
  <c r="F8" i="1" s="1"/>
  <c r="D7" i="1"/>
  <c r="E7" i="1" s="1"/>
  <c r="D6" i="1"/>
  <c r="F6" i="1" s="1"/>
  <c r="D19" i="1"/>
  <c r="F19" i="1" s="1"/>
  <c r="D18" i="1"/>
  <c r="F18" i="1" s="1"/>
  <c r="E8" i="1" l="1"/>
  <c r="E11" i="1"/>
  <c r="E12" i="1"/>
  <c r="E15" i="1"/>
  <c r="F7" i="1"/>
  <c r="F17" i="1"/>
  <c r="F9" i="1"/>
  <c r="E13" i="1"/>
  <c r="E18" i="1"/>
  <c r="E19" i="1"/>
  <c r="E16" i="1"/>
  <c r="E6" i="1"/>
  <c r="E10" i="1"/>
  <c r="E14" i="1"/>
</calcChain>
</file>

<file path=xl/sharedStrings.xml><?xml version="1.0" encoding="utf-8"?>
<sst xmlns="http://schemas.openxmlformats.org/spreadsheetml/2006/main" count="9" uniqueCount="9">
  <si>
    <t>State</t>
  </si>
  <si>
    <t>Fiscal Year</t>
  </si>
  <si>
    <t>State %</t>
  </si>
  <si>
    <t>Budget by Funding Source - State Support and All Other Funding</t>
  </si>
  <si>
    <t>Non-State %</t>
  </si>
  <si>
    <t>Non-State</t>
  </si>
  <si>
    <t>Total UWL Budget</t>
  </si>
  <si>
    <t>Fiscal Years 2002 - 2019</t>
  </si>
  <si>
    <t>University of Wisconsin - La Crosse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</si>
</sst>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horizontal="center" vertical="top"/>
    </xf>
    <xf numFmtId="0" fontId="3" fillId="0" borderId="0" xfId="0" applyFont="1" applyBorder="1"/>
    <xf numFmtId="10" fontId="3" fillId="0" borderId="1" xfId="2" applyNumberFormat="1" applyFont="1" applyBorder="1" applyAlignment="1">
      <alignment horizontal="center" vertical="center"/>
    </xf>
    <xf numFmtId="10" fontId="3" fillId="0" borderId="5" xfId="2" applyNumberFormat="1" applyFont="1" applyBorder="1" applyAlignment="1">
      <alignment horizontal="center" vertical="center"/>
    </xf>
    <xf numFmtId="10" fontId="3" fillId="0" borderId="6" xfId="2" applyNumberFormat="1" applyFont="1" applyBorder="1" applyAlignment="1">
      <alignment horizontal="center" vertical="center"/>
    </xf>
    <xf numFmtId="10" fontId="3" fillId="0" borderId="7" xfId="2" applyNumberFormat="1" applyFont="1" applyBorder="1" applyAlignment="1">
      <alignment horizontal="center" vertical="center"/>
    </xf>
    <xf numFmtId="43" fontId="3" fillId="0" borderId="0" xfId="1" applyFont="1"/>
    <xf numFmtId="43" fontId="3" fillId="0" borderId="0" xfId="0" applyNumberFormat="1" applyFont="1"/>
    <xf numFmtId="164" fontId="4" fillId="0" borderId="1" xfId="1" applyNumberFormat="1" applyFont="1" applyBorder="1" applyAlignment="1">
      <alignment horizontal="left"/>
    </xf>
    <xf numFmtId="164" fontId="3" fillId="0" borderId="1" xfId="1" applyNumberFormat="1" applyFont="1" applyBorder="1"/>
    <xf numFmtId="164" fontId="3" fillId="0" borderId="1" xfId="1" applyNumberFormat="1" applyFont="1" applyBorder="1" applyAlignment="1"/>
    <xf numFmtId="1" fontId="4" fillId="0" borderId="8" xfId="0" applyNumberFormat="1" applyFont="1" applyBorder="1" applyAlignment="1">
      <alignment horizontal="center" vertical="top" wrapText="1"/>
    </xf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64" fontId="3" fillId="0" borderId="6" xfId="1" applyNumberFormat="1" applyFont="1" applyBorder="1" applyAlignment="1"/>
    <xf numFmtId="164" fontId="3" fillId="0" borderId="6" xfId="1" applyNumberFormat="1" applyFont="1" applyBorder="1"/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UWL State &amp; All Other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Funding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92228226123202"/>
          <c:y val="0.12121210284894648"/>
          <c:w val="0.7595566902034373"/>
          <c:h val="0.70866100697094581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'State VS All Support'!$E$5</c:f>
              <c:strCache>
                <c:ptCount val="1"/>
                <c:pt idx="0">
                  <c:v>State %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'State VS All Support'!$A$6:$A$23</c:f>
              <c:numCache>
                <c:formatCode>0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'State VS All Support'!$E$6:$E$23</c:f>
              <c:numCache>
                <c:formatCode>0.00%</c:formatCode>
                <c:ptCount val="18"/>
                <c:pt idx="0">
                  <c:v>0.3493451142058086</c:v>
                </c:pt>
                <c:pt idx="1">
                  <c:v>0.35431691606047006</c:v>
                </c:pt>
                <c:pt idx="2">
                  <c:v>0.29698742500008268</c:v>
                </c:pt>
                <c:pt idx="3">
                  <c:v>0.27829557842020003</c:v>
                </c:pt>
                <c:pt idx="4">
                  <c:v>0.26835708331668329</c:v>
                </c:pt>
                <c:pt idx="5">
                  <c:v>0.27504128718741505</c:v>
                </c:pt>
                <c:pt idx="6">
                  <c:v>0.27169010985658804</c:v>
                </c:pt>
                <c:pt idx="7">
                  <c:v>0.26556361488667374</c:v>
                </c:pt>
                <c:pt idx="8">
                  <c:v>0.2368365436608845</c:v>
                </c:pt>
                <c:pt idx="9">
                  <c:v>0.17819007704109904</c:v>
                </c:pt>
                <c:pt idx="10">
                  <c:v>0.13122808037377603</c:v>
                </c:pt>
                <c:pt idx="11">
                  <c:v>0.14282037818061835</c:v>
                </c:pt>
                <c:pt idx="12">
                  <c:v>0.15671806051103637</c:v>
                </c:pt>
                <c:pt idx="13">
                  <c:v>0.16105545104825464</c:v>
                </c:pt>
                <c:pt idx="14">
                  <c:v>0.11991101244672096</c:v>
                </c:pt>
                <c:pt idx="15">
                  <c:v>0.1199493032021454</c:v>
                </c:pt>
                <c:pt idx="16">
                  <c:v>0.13012346791692708</c:v>
                </c:pt>
                <c:pt idx="17">
                  <c:v>0.13864304134924416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E-4A2F-9108-7E0C5CECF612}"/>
            </c:ext>
          </c:extLst>
        </c:ser>
        <c:ser>
          <c:idx val="5"/>
          <c:order val="5"/>
          <c:tx>
            <c:strRef>
              <c:f>'State VS All Support'!$F$5</c:f>
              <c:strCache>
                <c:ptCount val="1"/>
                <c:pt idx="0">
                  <c:v>Non-State %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cat>
            <c:numRef>
              <c:f>'State VS All Support'!$A$6:$A$23</c:f>
              <c:numCache>
                <c:formatCode>0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'State VS All Support'!$F$6:$F$23</c:f>
              <c:numCache>
                <c:formatCode>0.00%</c:formatCode>
                <c:ptCount val="18"/>
                <c:pt idx="0">
                  <c:v>0.6506548857941914</c:v>
                </c:pt>
                <c:pt idx="1">
                  <c:v>0.64568308393952989</c:v>
                </c:pt>
                <c:pt idx="2">
                  <c:v>0.70301257499991732</c:v>
                </c:pt>
                <c:pt idx="3">
                  <c:v>0.72170442157979997</c:v>
                </c:pt>
                <c:pt idx="4">
                  <c:v>0.73164291668331671</c:v>
                </c:pt>
                <c:pt idx="5">
                  <c:v>0.72495871281258495</c:v>
                </c:pt>
                <c:pt idx="6">
                  <c:v>0.72830989014341196</c:v>
                </c:pt>
                <c:pt idx="7">
                  <c:v>0.73443638511332621</c:v>
                </c:pt>
                <c:pt idx="8">
                  <c:v>0.76316345633911553</c:v>
                </c:pt>
                <c:pt idx="9">
                  <c:v>0.82180992295890098</c:v>
                </c:pt>
                <c:pt idx="10">
                  <c:v>0.86877191962622391</c:v>
                </c:pt>
                <c:pt idx="11">
                  <c:v>0.85717962181938168</c:v>
                </c:pt>
                <c:pt idx="12">
                  <c:v>0.84328193948896368</c:v>
                </c:pt>
                <c:pt idx="13">
                  <c:v>0.83894454895174542</c:v>
                </c:pt>
                <c:pt idx="14">
                  <c:v>0.88008898755327902</c:v>
                </c:pt>
                <c:pt idx="15">
                  <c:v>0.88005069679785464</c:v>
                </c:pt>
                <c:pt idx="16">
                  <c:v>0.86987653208307292</c:v>
                </c:pt>
                <c:pt idx="17">
                  <c:v>0.8613569586507559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3E-4A2F-9108-7E0C5CECF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911712"/>
        <c:axId val="2436484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'State VS All Support'!$A$5</c15:sqref>
                        </c15:formulaRef>
                      </c:ext>
                    </c:extLst>
                    <c:strCache>
                      <c:ptCount val="1"/>
                      <c:pt idx="0">
                        <c:v>Fiscal Year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'State VS All Support'!$A$6:$A$23</c15:sqref>
                        </c15:formulaRef>
                      </c:ext>
                    </c:extLst>
                    <c:numCache>
                      <c:formatCode>0</c:formatCode>
                      <c:ptCount val="18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'State VS All Support'!$A$6:$A$19</c15:sqref>
                        </c15:formulaRef>
                      </c:ext>
                    </c:extLst>
                    <c:numCache>
                      <c:formatCode>0</c:formatCode>
                      <c:ptCount val="14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C3E-4A2F-9108-7E0C5CECF61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'State VS All Support'!$B$5</c15:sqref>
                        </c15:formulaRef>
                      </c:ext>
                    </c:extLst>
                    <c:strCache>
                      <c:ptCount val="1"/>
                      <c:pt idx="0">
                        <c:v>State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'State VS All Support'!$A$6:$A$23</c15:sqref>
                        </c15:formulaRef>
                      </c:ext>
                    </c:extLst>
                    <c:numCache>
                      <c:formatCode>0</c:formatCode>
                      <c:ptCount val="18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'State VS All Support'!$B$6:$B$19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4"/>
                      <c:pt idx="0">
                        <c:v>41031311</c:v>
                      </c:pt>
                      <c:pt idx="1">
                        <c:v>40844966</c:v>
                      </c:pt>
                      <c:pt idx="2">
                        <c:v>35548840</c:v>
                      </c:pt>
                      <c:pt idx="3">
                        <c:v>34735577</c:v>
                      </c:pt>
                      <c:pt idx="4">
                        <c:v>34525001</c:v>
                      </c:pt>
                      <c:pt idx="5">
                        <c:v>35334621</c:v>
                      </c:pt>
                      <c:pt idx="6">
                        <c:v>38173003</c:v>
                      </c:pt>
                      <c:pt idx="7">
                        <c:v>38514643</c:v>
                      </c:pt>
                      <c:pt idx="8">
                        <c:v>34531327</c:v>
                      </c:pt>
                      <c:pt idx="9">
                        <c:v>34686549</c:v>
                      </c:pt>
                      <c:pt idx="10">
                        <c:v>27640498</c:v>
                      </c:pt>
                      <c:pt idx="11">
                        <c:v>31120471</c:v>
                      </c:pt>
                      <c:pt idx="12">
                        <c:v>34253076</c:v>
                      </c:pt>
                      <c:pt idx="13">
                        <c:v>36003781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C3E-4A2F-9108-7E0C5CECF61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'State VS All Support'!$C$5</c15:sqref>
                        </c15:formulaRef>
                      </c:ext>
                    </c:extLst>
                    <c:strCache>
                      <c:ptCount val="1"/>
                      <c:pt idx="0">
                        <c:v>Non-State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'State VS All Support'!$A$6:$A$23</c15:sqref>
                        </c15:formulaRef>
                      </c:ext>
                    </c:extLst>
                    <c:numCache>
                      <c:formatCode>0</c:formatCode>
                      <c:ptCount val="18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'State VS All Support'!$C$6:$C$19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4"/>
                      <c:pt idx="0">
                        <c:v>76420771</c:v>
                      </c:pt>
                      <c:pt idx="1">
                        <c:v>74433092</c:v>
                      </c:pt>
                      <c:pt idx="2">
                        <c:v>84149292</c:v>
                      </c:pt>
                      <c:pt idx="3">
                        <c:v>90079834</c:v>
                      </c:pt>
                      <c:pt idx="4">
                        <c:v>94128212</c:v>
                      </c:pt>
                      <c:pt idx="5">
                        <c:v>93135622</c:v>
                      </c:pt>
                      <c:pt idx="6">
                        <c:v>102328994</c:v>
                      </c:pt>
                      <c:pt idx="7">
                        <c:v>106515176</c:v>
                      </c:pt>
                      <c:pt idx="8">
                        <c:v>111271033</c:v>
                      </c:pt>
                      <c:pt idx="9">
                        <c:v>159973836</c:v>
                      </c:pt>
                      <c:pt idx="10">
                        <c:v>182988949</c:v>
                      </c:pt>
                      <c:pt idx="11">
                        <c:v>186778903</c:v>
                      </c:pt>
                      <c:pt idx="12">
                        <c:v>184311880</c:v>
                      </c:pt>
                      <c:pt idx="13">
                        <c:v>187545194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C3E-4A2F-9108-7E0C5CECF61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'State VS All Support'!$D$5</c15:sqref>
                        </c15:formulaRef>
                      </c:ext>
                    </c:extLst>
                    <c:strCache>
                      <c:ptCount val="1"/>
                      <c:pt idx="0">
                        <c:v>Total UWL Budget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'State VS All Support'!$A$6:$A$23</c15:sqref>
                        </c15:formulaRef>
                      </c:ext>
                    </c:extLst>
                    <c:numCache>
                      <c:formatCode>0</c:formatCode>
                      <c:ptCount val="18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'State VS All Support'!$D$6:$D$19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4"/>
                      <c:pt idx="0">
                        <c:v>117452082</c:v>
                      </c:pt>
                      <c:pt idx="1">
                        <c:v>115278058</c:v>
                      </c:pt>
                      <c:pt idx="2">
                        <c:v>119698132</c:v>
                      </c:pt>
                      <c:pt idx="3">
                        <c:v>124815411</c:v>
                      </c:pt>
                      <c:pt idx="4">
                        <c:v>128653213</c:v>
                      </c:pt>
                      <c:pt idx="5">
                        <c:v>128470243</c:v>
                      </c:pt>
                      <c:pt idx="6">
                        <c:v>140501997</c:v>
                      </c:pt>
                      <c:pt idx="7">
                        <c:v>145029819</c:v>
                      </c:pt>
                      <c:pt idx="8">
                        <c:v>145802360</c:v>
                      </c:pt>
                      <c:pt idx="9">
                        <c:v>194660385</c:v>
                      </c:pt>
                      <c:pt idx="10">
                        <c:v>210629447</c:v>
                      </c:pt>
                      <c:pt idx="11">
                        <c:v>217899374</c:v>
                      </c:pt>
                      <c:pt idx="12">
                        <c:v>218564956</c:v>
                      </c:pt>
                      <c:pt idx="13">
                        <c:v>223548975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C3E-4A2F-9108-7E0C5CECF612}"/>
                  </c:ext>
                </c:extLst>
              </c15:ser>
            </c15:filteredBarSeries>
          </c:ext>
        </c:extLst>
      </c:barChart>
      <c:catAx>
        <c:axId val="87911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Fiscal 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3648448"/>
        <c:crosses val="autoZero"/>
        <c:auto val="0"/>
        <c:lblAlgn val="ctr"/>
        <c:lblOffset val="100"/>
        <c:noMultiLvlLbl val="0"/>
      </c:catAx>
      <c:valAx>
        <c:axId val="24364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Percentage of Support</a:t>
                </a:r>
              </a:p>
            </c:rich>
          </c:tx>
          <c:layout>
            <c:manualLayout>
              <c:xMode val="edge"/>
              <c:yMode val="edge"/>
              <c:x val="4.4769002683706016E-3"/>
              <c:y val="0.295772597002180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9117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47897246466932"/>
          <c:y val="0.46993452031609378"/>
          <c:w val="0.12247052181533469"/>
          <c:h val="0.1313187167787789"/>
        </c:manualLayout>
      </c:layout>
      <c:overlay val="0"/>
      <c:spPr>
        <a:noFill/>
        <a:ln>
          <a:solidFill>
            <a:schemeClr val="bg1">
              <a:lumMod val="8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24</xdr:row>
      <xdr:rowOff>80962</xdr:rowOff>
    </xdr:from>
    <xdr:to>
      <xdr:col>6</xdr:col>
      <xdr:colOff>0</xdr:colOff>
      <xdr:row>44</xdr:row>
      <xdr:rowOff>28575</xdr:rowOff>
    </xdr:to>
    <xdr:graphicFrame macro="">
      <xdr:nvGraphicFramePr>
        <xdr:cNvPr id="2" name="Chart 1" title="Fiscal Yea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104775</xdr:rowOff>
        </xdr:from>
        <xdr:to>
          <xdr:col>0</xdr:col>
          <xdr:colOff>1371600</xdr:colOff>
          <xdr:row>3</xdr:row>
          <xdr:rowOff>19050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Visio_2003-2010_Drawing.vsd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zoomScaleNormal="100" workbookViewId="0">
      <selection activeCell="C24" sqref="C24"/>
    </sheetView>
  </sheetViews>
  <sheetFormatPr defaultColWidth="9.140625" defaultRowHeight="12.75" x14ac:dyDescent="0.2"/>
  <cols>
    <col min="1" max="6" width="18.28515625" style="1" customWidth="1"/>
    <col min="7" max="7" width="12.42578125" style="1" customWidth="1"/>
    <col min="8" max="8" width="15" style="1" bestFit="1" customWidth="1"/>
    <col min="9" max="16384" width="9.140625" style="1"/>
  </cols>
  <sheetData>
    <row r="1" spans="1:15" x14ac:dyDescent="0.2">
      <c r="A1" s="23" t="s">
        <v>8</v>
      </c>
      <c r="B1" s="23"/>
      <c r="C1" s="23"/>
      <c r="D1" s="23"/>
      <c r="E1" s="23"/>
      <c r="F1" s="23"/>
      <c r="G1" s="6"/>
      <c r="H1" s="6"/>
    </row>
    <row r="2" spans="1:15" x14ac:dyDescent="0.2">
      <c r="A2" s="23" t="s">
        <v>3</v>
      </c>
      <c r="B2" s="23"/>
      <c r="C2" s="23"/>
      <c r="D2" s="23"/>
      <c r="E2" s="23"/>
      <c r="F2" s="23"/>
      <c r="G2" s="6"/>
      <c r="H2" s="6"/>
    </row>
    <row r="3" spans="1:15" ht="13.5" customHeight="1" x14ac:dyDescent="0.2">
      <c r="A3" s="24" t="s">
        <v>7</v>
      </c>
      <c r="B3" s="24"/>
      <c r="C3" s="24"/>
      <c r="D3" s="24"/>
      <c r="E3" s="24"/>
      <c r="F3" s="24"/>
      <c r="G3" s="6"/>
      <c r="H3" s="6"/>
    </row>
    <row r="4" spans="1:15" s="8" customFormat="1" x14ac:dyDescent="0.2">
      <c r="A4" s="7"/>
      <c r="B4" s="7"/>
      <c r="C4" s="7"/>
      <c r="D4" s="7"/>
      <c r="E4" s="7"/>
      <c r="F4" s="7"/>
      <c r="G4" s="1"/>
      <c r="H4" s="1"/>
      <c r="I4" s="1"/>
      <c r="J4" s="1"/>
      <c r="K4" s="1"/>
      <c r="L4" s="1"/>
      <c r="M4" s="1"/>
      <c r="N4" s="1"/>
      <c r="O4" s="1"/>
    </row>
    <row r="5" spans="1:15" s="2" customFormat="1" x14ac:dyDescent="0.2">
      <c r="A5" s="3" t="s">
        <v>1</v>
      </c>
      <c r="B5" s="4" t="s">
        <v>0</v>
      </c>
      <c r="C5" s="4" t="s">
        <v>5</v>
      </c>
      <c r="D5" s="4" t="s">
        <v>6</v>
      </c>
      <c r="E5" s="4" t="s">
        <v>2</v>
      </c>
      <c r="F5" s="5" t="s">
        <v>4</v>
      </c>
      <c r="G5" s="1"/>
      <c r="H5" s="1"/>
      <c r="I5" s="1"/>
      <c r="J5" s="1"/>
      <c r="K5" s="1"/>
      <c r="L5" s="1"/>
      <c r="M5" s="1"/>
      <c r="N5" s="1"/>
      <c r="O5" s="1"/>
    </row>
    <row r="6" spans="1:15" x14ac:dyDescent="0.2">
      <c r="A6" s="18">
        <v>2002</v>
      </c>
      <c r="B6" s="15">
        <v>41031311</v>
      </c>
      <c r="C6" s="15">
        <v>76420771</v>
      </c>
      <c r="D6" s="16">
        <f t="shared" ref="D6:D17" si="0">B6+C6</f>
        <v>117452082</v>
      </c>
      <c r="E6" s="9">
        <f t="shared" ref="E6:E16" si="1">B6/D6</f>
        <v>0.3493451142058086</v>
      </c>
      <c r="F6" s="10">
        <f t="shared" ref="F6:F16" si="2">C6/D6</f>
        <v>0.6506548857941914</v>
      </c>
    </row>
    <row r="7" spans="1:15" x14ac:dyDescent="0.2">
      <c r="A7" s="18">
        <v>2003</v>
      </c>
      <c r="B7" s="15">
        <v>40844966</v>
      </c>
      <c r="C7" s="15">
        <v>74433092</v>
      </c>
      <c r="D7" s="16">
        <f t="shared" si="0"/>
        <v>115278058</v>
      </c>
      <c r="E7" s="9">
        <f t="shared" si="1"/>
        <v>0.35431691606047006</v>
      </c>
      <c r="F7" s="10">
        <f t="shared" si="2"/>
        <v>0.64568308393952989</v>
      </c>
    </row>
    <row r="8" spans="1:15" x14ac:dyDescent="0.2">
      <c r="A8" s="18">
        <v>2004</v>
      </c>
      <c r="B8" s="15">
        <v>35548840</v>
      </c>
      <c r="C8" s="15">
        <v>84149292</v>
      </c>
      <c r="D8" s="16">
        <f t="shared" si="0"/>
        <v>119698132</v>
      </c>
      <c r="E8" s="9">
        <f t="shared" si="1"/>
        <v>0.29698742500008268</v>
      </c>
      <c r="F8" s="10">
        <f t="shared" si="2"/>
        <v>0.70301257499991732</v>
      </c>
    </row>
    <row r="9" spans="1:15" x14ac:dyDescent="0.2">
      <c r="A9" s="18">
        <v>2005</v>
      </c>
      <c r="B9" s="15">
        <v>34735577</v>
      </c>
      <c r="C9" s="15">
        <v>90079834</v>
      </c>
      <c r="D9" s="16">
        <f t="shared" si="0"/>
        <v>124815411</v>
      </c>
      <c r="E9" s="9">
        <f t="shared" si="1"/>
        <v>0.27829557842020003</v>
      </c>
      <c r="F9" s="10">
        <f t="shared" si="2"/>
        <v>0.72170442157979997</v>
      </c>
    </row>
    <row r="10" spans="1:15" x14ac:dyDescent="0.2">
      <c r="A10" s="18">
        <v>2006</v>
      </c>
      <c r="B10" s="15">
        <v>34525001</v>
      </c>
      <c r="C10" s="15">
        <v>94128212</v>
      </c>
      <c r="D10" s="16">
        <f t="shared" si="0"/>
        <v>128653213</v>
      </c>
      <c r="E10" s="9">
        <f t="shared" si="1"/>
        <v>0.26835708331668329</v>
      </c>
      <c r="F10" s="10">
        <f t="shared" si="2"/>
        <v>0.73164291668331671</v>
      </c>
    </row>
    <row r="11" spans="1:15" x14ac:dyDescent="0.2">
      <c r="A11" s="18">
        <v>2007</v>
      </c>
      <c r="B11" s="15">
        <v>35334621</v>
      </c>
      <c r="C11" s="15">
        <v>93135622</v>
      </c>
      <c r="D11" s="16">
        <f t="shared" si="0"/>
        <v>128470243</v>
      </c>
      <c r="E11" s="9">
        <f t="shared" si="1"/>
        <v>0.27504128718741505</v>
      </c>
      <c r="F11" s="10">
        <f t="shared" si="2"/>
        <v>0.72495871281258495</v>
      </c>
    </row>
    <row r="12" spans="1:15" x14ac:dyDescent="0.2">
      <c r="A12" s="18">
        <v>2008</v>
      </c>
      <c r="B12" s="15">
        <v>38173003</v>
      </c>
      <c r="C12" s="15">
        <v>102328994</v>
      </c>
      <c r="D12" s="16">
        <f t="shared" si="0"/>
        <v>140501997</v>
      </c>
      <c r="E12" s="9">
        <f t="shared" si="1"/>
        <v>0.27169010985658804</v>
      </c>
      <c r="F12" s="10">
        <f t="shared" si="2"/>
        <v>0.72830989014341196</v>
      </c>
    </row>
    <row r="13" spans="1:15" x14ac:dyDescent="0.2">
      <c r="A13" s="18">
        <v>2009</v>
      </c>
      <c r="B13" s="15">
        <v>38514643</v>
      </c>
      <c r="C13" s="15">
        <v>106515176</v>
      </c>
      <c r="D13" s="16">
        <f t="shared" si="0"/>
        <v>145029819</v>
      </c>
      <c r="E13" s="9">
        <f t="shared" si="1"/>
        <v>0.26556361488667374</v>
      </c>
      <c r="F13" s="10">
        <f t="shared" si="2"/>
        <v>0.73443638511332621</v>
      </c>
    </row>
    <row r="14" spans="1:15" x14ac:dyDescent="0.2">
      <c r="A14" s="18">
        <v>2010</v>
      </c>
      <c r="B14" s="15">
        <v>34531327</v>
      </c>
      <c r="C14" s="15">
        <v>111271033</v>
      </c>
      <c r="D14" s="16">
        <f t="shared" si="0"/>
        <v>145802360</v>
      </c>
      <c r="E14" s="9">
        <f t="shared" si="1"/>
        <v>0.2368365436608845</v>
      </c>
      <c r="F14" s="10">
        <f t="shared" si="2"/>
        <v>0.76316345633911553</v>
      </c>
    </row>
    <row r="15" spans="1:15" x14ac:dyDescent="0.2">
      <c r="A15" s="18">
        <v>2011</v>
      </c>
      <c r="B15" s="15">
        <v>34686549</v>
      </c>
      <c r="C15" s="15">
        <v>159973836</v>
      </c>
      <c r="D15" s="16">
        <f t="shared" si="0"/>
        <v>194660385</v>
      </c>
      <c r="E15" s="9">
        <f t="shared" si="1"/>
        <v>0.17819007704109904</v>
      </c>
      <c r="F15" s="10">
        <f t="shared" si="2"/>
        <v>0.82180992295890098</v>
      </c>
    </row>
    <row r="16" spans="1:15" x14ac:dyDescent="0.2">
      <c r="A16" s="18">
        <v>2012</v>
      </c>
      <c r="B16" s="15">
        <v>27640498</v>
      </c>
      <c r="C16" s="15">
        <v>182988949</v>
      </c>
      <c r="D16" s="16">
        <f t="shared" si="0"/>
        <v>210629447</v>
      </c>
      <c r="E16" s="9">
        <f t="shared" si="1"/>
        <v>0.13122808037377603</v>
      </c>
      <c r="F16" s="10">
        <f t="shared" si="2"/>
        <v>0.86877191962622391</v>
      </c>
    </row>
    <row r="17" spans="1:9" x14ac:dyDescent="0.2">
      <c r="A17" s="18">
        <v>2013</v>
      </c>
      <c r="B17" s="15">
        <v>31120471</v>
      </c>
      <c r="C17" s="15">
        <v>186778903</v>
      </c>
      <c r="D17" s="16">
        <f t="shared" si="0"/>
        <v>217899374</v>
      </c>
      <c r="E17" s="9">
        <f>B17/D17</f>
        <v>0.14282037818061835</v>
      </c>
      <c r="F17" s="10">
        <f t="shared" ref="F17:F23" si="3">C17/D17</f>
        <v>0.85717962181938168</v>
      </c>
    </row>
    <row r="18" spans="1:9" x14ac:dyDescent="0.2">
      <c r="A18" s="19">
        <v>2014</v>
      </c>
      <c r="B18" s="17">
        <v>34253076</v>
      </c>
      <c r="C18" s="17">
        <v>184311880</v>
      </c>
      <c r="D18" s="16">
        <f t="shared" ref="D18:D23" si="4">B18+C18</f>
        <v>218564956</v>
      </c>
      <c r="E18" s="9">
        <f t="shared" ref="E18:E22" si="5">B18/D18</f>
        <v>0.15671806051103637</v>
      </c>
      <c r="F18" s="10">
        <f t="shared" si="3"/>
        <v>0.84328193948896368</v>
      </c>
      <c r="H18" s="13"/>
      <c r="I18" s="14"/>
    </row>
    <row r="19" spans="1:9" x14ac:dyDescent="0.2">
      <c r="A19" s="19">
        <v>2015</v>
      </c>
      <c r="B19" s="17">
        <v>36003781</v>
      </c>
      <c r="C19" s="17">
        <v>187545194</v>
      </c>
      <c r="D19" s="16">
        <f t="shared" si="4"/>
        <v>223548975</v>
      </c>
      <c r="E19" s="9">
        <f t="shared" si="5"/>
        <v>0.16105545104825464</v>
      </c>
      <c r="F19" s="10">
        <f t="shared" si="3"/>
        <v>0.83894454895174542</v>
      </c>
      <c r="H19" s="13"/>
      <c r="I19" s="14"/>
    </row>
    <row r="20" spans="1:9" x14ac:dyDescent="0.2">
      <c r="A20" s="19">
        <v>2016</v>
      </c>
      <c r="B20" s="17">
        <v>27068213</v>
      </c>
      <c r="C20" s="17">
        <v>198667626</v>
      </c>
      <c r="D20" s="16">
        <f t="shared" si="4"/>
        <v>225735839</v>
      </c>
      <c r="E20" s="9">
        <f t="shared" si="5"/>
        <v>0.11991101244672096</v>
      </c>
      <c r="F20" s="10">
        <f t="shared" si="3"/>
        <v>0.88008898755327902</v>
      </c>
      <c r="H20" s="13"/>
      <c r="I20" s="14"/>
    </row>
    <row r="21" spans="1:9" x14ac:dyDescent="0.2">
      <c r="A21" s="19">
        <v>2017</v>
      </c>
      <c r="B21" s="17">
        <v>27199974</v>
      </c>
      <c r="C21" s="17">
        <v>199562277</v>
      </c>
      <c r="D21" s="16">
        <f t="shared" si="4"/>
        <v>226762251</v>
      </c>
      <c r="E21" s="9">
        <f t="shared" si="5"/>
        <v>0.1199493032021454</v>
      </c>
      <c r="F21" s="10">
        <f t="shared" si="3"/>
        <v>0.88005069679785464</v>
      </c>
      <c r="H21" s="13"/>
      <c r="I21" s="14"/>
    </row>
    <row r="22" spans="1:9" x14ac:dyDescent="0.2">
      <c r="A22" s="19">
        <v>2018</v>
      </c>
      <c r="B22" s="17">
        <v>29274027</v>
      </c>
      <c r="C22" s="17">
        <f>129914474+65782655</f>
        <v>195697129</v>
      </c>
      <c r="D22" s="16">
        <f t="shared" si="4"/>
        <v>224971156</v>
      </c>
      <c r="E22" s="9">
        <f t="shared" si="5"/>
        <v>0.13012346791692708</v>
      </c>
      <c r="F22" s="10">
        <f t="shared" ref="F22" si="6">C22/D22</f>
        <v>0.86987653208307292</v>
      </c>
      <c r="H22" s="13"/>
      <c r="I22" s="14"/>
    </row>
    <row r="23" spans="1:9" x14ac:dyDescent="0.2">
      <c r="A23" s="20">
        <v>2019</v>
      </c>
      <c r="B23" s="21">
        <v>31301393</v>
      </c>
      <c r="C23" s="21">
        <f>129247929+65220343</f>
        <v>194468272</v>
      </c>
      <c r="D23" s="22">
        <f t="shared" si="4"/>
        <v>225769665</v>
      </c>
      <c r="E23" s="11">
        <f t="shared" ref="E23" si="7">B23/D23</f>
        <v>0.13864304134924416</v>
      </c>
      <c r="F23" s="12">
        <f t="shared" si="3"/>
        <v>0.8613569586507559</v>
      </c>
      <c r="H23" s="13"/>
      <c r="I23" s="14"/>
    </row>
  </sheetData>
  <mergeCells count="3">
    <mergeCell ref="A1:F1"/>
    <mergeCell ref="A2:F2"/>
    <mergeCell ref="A3:F3"/>
  </mergeCells>
  <printOptions horizontalCentered="1"/>
  <pageMargins left="0.7" right="0.7" top="0.75" bottom="0.75" header="0.3" footer="0.3"/>
  <pageSetup scale="82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9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104775</xdr:rowOff>
              </from>
              <to>
                <xdr:col>0</xdr:col>
                <xdr:colOff>1371600</xdr:colOff>
                <xdr:row>3</xdr:row>
                <xdr:rowOff>19050</xdr:rowOff>
              </to>
            </anchor>
          </objectPr>
        </oleObject>
      </mc:Choice>
      <mc:Fallback>
        <oleObject progId="Visio.Drawing.11" shapeId="102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VS All Support</vt:lpstr>
      <vt:lpstr>'State VS All Support'!Print_Area</vt:lpstr>
    </vt:vector>
  </TitlesOfParts>
  <Company>University of Wisconsin-La Crosse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RTuxen</dc:creator>
  <cp:lastModifiedBy>Kelly Buchholz</cp:lastModifiedBy>
  <cp:lastPrinted>2014-09-19T13:56:00Z</cp:lastPrinted>
  <dcterms:created xsi:type="dcterms:W3CDTF">2014-09-18T19:49:49Z</dcterms:created>
  <dcterms:modified xsi:type="dcterms:W3CDTF">2019-05-15T16:06:11Z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